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0"/>
  </bookViews>
  <sheets>
    <sheet name="План ФХД р1" sheetId="1" r:id="rId1"/>
    <sheet name="План ФХД р2" sheetId="2" r:id="rId2"/>
    <sheet name="План ФХД р3" sheetId="3" r:id="rId3"/>
    <sheet name="План ФХД р4" sheetId="4" r:id="rId4"/>
  </sheets>
  <definedNames/>
  <calcPr fullCalcOnLoad="1"/>
</workbook>
</file>

<file path=xl/sharedStrings.xml><?xml version="1.0" encoding="utf-8"?>
<sst xmlns="http://schemas.openxmlformats.org/spreadsheetml/2006/main" count="246" uniqueCount="157">
  <si>
    <t>Исполнитель:</t>
  </si>
  <si>
    <t>Начисления на выплаты по оплате труда</t>
  </si>
  <si>
    <t>Г.Н. Шаталова</t>
  </si>
  <si>
    <t>Транспортные услуги</t>
  </si>
  <si>
    <t>Наименование показателя</t>
  </si>
  <si>
    <t>в том числе:</t>
  </si>
  <si>
    <t>Утверждаю:</t>
  </si>
  <si>
    <t>(подпись, расшифровка подписи)</t>
  </si>
  <si>
    <t>План финансово-хозяйственной деятельности</t>
  </si>
  <si>
    <t>Дата</t>
  </si>
  <si>
    <t xml:space="preserve">                                                                                   по ОКПО</t>
  </si>
  <si>
    <t>ИНН</t>
  </si>
  <si>
    <t>КПП</t>
  </si>
  <si>
    <t>1.1. Цели деятельности муниципального бюджетного учреждения:</t>
  </si>
  <si>
    <t>1.2. Основные виды деятельности муниципального бюджетного учреждения:</t>
  </si>
  <si>
    <t>1.6. Имущество учреждения, переданное в аренду сторонним организациям не имеется.</t>
  </si>
  <si>
    <t>из них:</t>
  </si>
  <si>
    <t>Код строки</t>
  </si>
  <si>
    <t>Код по бюджетной классификации Российской Федерации</t>
  </si>
  <si>
    <t>Всего</t>
  </si>
  <si>
    <t>Объем финансового обеспечения, руб (с точностью до двух знаков после запятой - 0,00)</t>
  </si>
  <si>
    <t>всего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</si>
  <si>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</si>
  <si>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</si>
  <si>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средства обязательного медицинского страхования</t>
  </si>
  <si>
    <t>субсидии на осуществление капитальных вложений</t>
  </si>
  <si>
    <t>субсидии, представляемые 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</si>
  <si>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государственного задания</t>
  </si>
  <si>
    <t>Поступления от доходов, всего:</t>
  </si>
  <si>
    <t>в том числе: доходы от собственности</t>
  </si>
  <si>
    <t>из них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</si>
  <si>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</si>
  <si>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</si>
  <si>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</si>
  <si>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</si>
  <si>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</si>
  <si>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</si>
  <si>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</si>
  <si>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</si>
  <si>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</si>
  <si>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</si>
  <si>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</si>
  <si>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</si>
  <si>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</si>
  <si>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</si>
  <si>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</si>
  <si>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</si>
  <si>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</si>
  <si>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</si>
  <si>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</si>
  <si>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</si>
  <si>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</si>
  <si>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</si>
  <si>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</si>
  <si>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</si>
  <si>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</si>
  <si>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Х</t>
  </si>
  <si>
    <t>Уплата транспортного налого, государственной пошлины</t>
  </si>
  <si>
    <t>Уплата штрафов, пеней</t>
  </si>
  <si>
    <t>Выходное пособие</t>
  </si>
  <si>
    <t>Уплата налога на имущество, земельного налога</t>
  </si>
  <si>
    <t>от 09 января 2017 года</t>
  </si>
  <si>
    <t>наименование учреждения</t>
  </si>
  <si>
    <t>Кашарский отдел образования администрации Кашарского района</t>
  </si>
  <si>
    <t>наименование органа, осуществляющего функции и полномочия учредителя</t>
  </si>
  <si>
    <t>на 2017 год, плановый период 2018-2019 годов</t>
  </si>
  <si>
    <t>адрес фактического местонахождения муниципального учреждения</t>
  </si>
  <si>
    <t>Единица измерения: руб. 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</si>
  <si>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</si>
  <si>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КОДЫ</t>
  </si>
  <si>
    <t>Сведения о деятельности муниципального бюджетного учреждения</t>
  </si>
  <si>
    <t>1.7.  Имущество, арендуемое учреждением или, предоставленное учреждению по договору безвозмездного пользования, не имеется.</t>
  </si>
  <si>
    <t>1. Показатели финансового состояния учреждения</t>
  </si>
  <si>
    <t>на 31.12.2016 года</t>
  </si>
  <si>
    <t>Сумма, тыс.руб.</t>
  </si>
  <si>
    <t>№ п/п</t>
  </si>
  <si>
    <t>Нефинансовые активы, всего:</t>
  </si>
  <si>
    <t>из них: недвижимое имущество, всего:</t>
  </si>
  <si>
    <t>в том числе: остаточная стоимость</t>
  </si>
  <si>
    <t>Особо ценное движимое имущество, всего</t>
  </si>
  <si>
    <t>Финансовые активы, всего</t>
  </si>
  <si>
    <t>из них: денежные средства учреждения, всего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</si>
  <si>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</si>
  <si>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</si>
  <si>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</si>
  <si>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</si>
  <si>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</si>
  <si>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</si>
  <si>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</si>
  <si>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задолженность, всего:</t>
  </si>
  <si>
    <t>из них: 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</si>
  <si>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</si>
  <si>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 просроченная кредиторская задолженность</t>
  </si>
  <si>
    <t xml:space="preserve">2. Показатели по поступлениям и выплатам учреждения </t>
  </si>
  <si>
    <t>на 01.01.2017 года</t>
  </si>
  <si>
    <t>от оказания услуг (выполнение работ) на платной основе</t>
  </si>
  <si>
    <t>в том числе: от образовательной деятельности</t>
  </si>
  <si>
    <t>в том числе: от реализации образовательных программ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</si>
  <si>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</si>
  <si>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 работ, услуг, всего</t>
  </si>
  <si>
    <t>Арендная плата за пользование недвижимым имуществом</t>
  </si>
  <si>
    <t>Арендная плата за пользование движимым имуществом</t>
  </si>
  <si>
    <t>Работы, услуги по содержанию движимого имущества</t>
  </si>
  <si>
    <t>Работы, услуги по содержанию недвижимого имущества</t>
  </si>
  <si>
    <t>из них: уменьшение остатков средств</t>
  </si>
  <si>
    <t>3. Показатели выплат по расходам на закупку товаров, работ, услуг учреждения</t>
  </si>
  <si>
    <t>Год начала закупки</t>
  </si>
  <si>
    <t>Всего на закупки</t>
  </si>
  <si>
    <t>Сумма выплат по расходам на закупку товаров, работ и услуг, руб (с точностью до двух знаков после запятой - 0,00)</t>
  </si>
  <si>
    <t>на 2017 очередной финансовый год</t>
  </si>
  <si>
    <t>на 2018 1-й год планового периода</t>
  </si>
  <si>
    <t>на 2019 2-й год планового периода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</si>
  <si>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</si>
  <si>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</si>
  <si>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</si>
  <si>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х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</si>
  <si>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</si>
  <si>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</si>
  <si>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</si>
  <si>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</si>
  <si>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</si>
  <si>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4. Сведения о средствах, поступающих во временное распоряжение учреждения (подразделения)</t>
  </si>
  <si>
    <t>Сумма (руб., с точностью до двух знаков после запятой - 0,00)</t>
  </si>
  <si>
    <t>010</t>
  </si>
  <si>
    <t>020</t>
  </si>
  <si>
    <t>030</t>
  </si>
  <si>
    <t>Поступление</t>
  </si>
  <si>
    <t>Выбытие</t>
  </si>
  <si>
    <t>040</t>
  </si>
  <si>
    <t>5.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</si>
  <si>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</si>
  <si>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</si>
  <si>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</si>
  <si>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</si>
  <si>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МБУ РЦО   </t>
  </si>
  <si>
    <t>09.01.2017 года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</si>
  <si>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</si>
  <si>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</si>
  <si>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</si>
  <si>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</si>
  <si>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- формирование общей культуры личности обучающихся на основе усвоения обязательного минимума содержания общеобразовательных программ;</t>
  </si>
  <si>
    <t>- адаптация обучающихся к жизни в обществе;</t>
  </si>
  <si>
    <t>- создание основы для осознанного выбора и последующего освоения профессиональных образовательных программ;</t>
  </si>
  <si>
    <t>- воспитание у обучающихся гражданственности, трудолюбия, уважения к правам и свободам человека, любви к окружающей природе, Родине, семье;</t>
  </si>
  <si>
    <t>- формирование у обучающихся навыков и привычек здорового образа жизни;</t>
  </si>
  <si>
    <t>- разностороннее развитие личности, направленное на ее самореализацию, самоопределение и самообразование.</t>
  </si>
  <si>
    <t>Общеобразовательное учреждение осуществляет обучение и воспитание в интересах общества, государства, обеспечивает охрану здоровья и создание благоприятных условий для разностороннего развития личности, в том числе, возможности удовлетворения потребности в самообразовании и получении дополнительного образования.</t>
  </si>
  <si>
    <t>1.3. Перечень услуг (работ), относящихся в соответствии с уставом муниципального бюджетного учреждения к его основным видам деятельности, предоставление которых для физических и юридических лиц осуществляется за плату нет.</t>
  </si>
  <si>
    <t>Директор</t>
  </si>
  <si>
    <t>Н.Л. Лось</t>
  </si>
  <si>
    <t>Экономист МБУ РЦО</t>
  </si>
  <si>
    <t>_________________ С.Н. Хоршева</t>
  </si>
  <si>
    <t>Муниципальное бюджетное общеобразовательное учреждение Вяжинская основная общеобразовательная школа</t>
  </si>
  <si>
    <t>346212, ул.Центральная, д.6 х.Вяжа Кашарского района Ростовской области</t>
  </si>
  <si>
    <t>1.4. Общая балансовая стоимость недвижимого муниципального имущества на последнюю отчетную, предшествующую дате составления Плана 3434886,56 руб. (в разрезе стоимость имущества, закрепленного собственником имущества за учреждением на праве оперативного управления 3434886,56 руб.;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</si>
  <si>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 xml:space="preserve">1.5. Общая балансовая стоимость движимого муниципального имущества на дату составления Плана 3391293,07 руб, в том числе балансовая стоимость особо ценного движимого имущества 1884584,63 руб. </t>
  </si>
  <si>
    <t>"09" января 2017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</si>
</sst>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,"/>
    <numFmt numFmtId="174" formatCode="0.00,"/>
    <numFmt numFmtId="175" formatCode="0.0%"/>
    <numFmt numFmtId="176" formatCode="0.000,"/>
    <numFmt numFmtId="177" formatCode="_(* #,##0.000_);_(* \(#,##0.000\);_(* &quot;-&quot;??_);_(@_)"/>
    <numFmt numFmtId="178" formatCode="_(* #,##0.0_);_(* \(#,##0.0\);_(* &quot;-&quot;??_);_(@_)"/>
    <numFmt numFmtId="179" formatCode="0.0000,"/>
    <numFmt numFmtId="180" formatCode="0.00000,"/>
    <numFmt numFmtId="181" formatCode="0,"/>
    <numFmt numFmtId="182" formatCode="_(* #,##0.0000_);_(* \(#,##0.0000\);_(* &quot;-&quot;??_);_(@_)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0.000"/>
    <numFmt numFmtId="187" formatCode="_-* #,##0_р_._-;\-* #,##0_р_._-;_-* &quot;-&quot;??_р_._-;_-@_-"/>
    <numFmt numFmtId="188" formatCode="_(* #,##0_);_(* \(#,##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wrapText="1"/>
    </xf>
    <xf numFmtId="14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187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187" fontId="4" fillId="0" borderId="10" xfId="6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6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14" fontId="48" fillId="0" borderId="0" xfId="0" applyNumberFormat="1" applyFont="1" applyAlignment="1">
      <alignment horizontal="left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71" fontId="48" fillId="0" borderId="10" xfId="61" applyFont="1" applyBorder="1" applyAlignment="1">
      <alignment horizontal="center" wrapText="1"/>
    </xf>
    <xf numFmtId="171" fontId="48" fillId="33" borderId="10" xfId="61" applyFont="1" applyFill="1" applyBorder="1" applyAlignment="1">
      <alignment horizontal="center" wrapText="1"/>
    </xf>
    <xf numFmtId="171" fontId="48" fillId="0" borderId="10" xfId="6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43" fontId="4" fillId="0" borderId="10" xfId="63" applyNumberFormat="1" applyFont="1" applyFill="1" applyBorder="1" applyAlignment="1">
      <alignment horizontal="center" wrapText="1"/>
    </xf>
    <xf numFmtId="187" fontId="4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0" xfId="63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3" fontId="4" fillId="0" borderId="0" xfId="63" applyNumberFormat="1" applyFont="1" applyFill="1" applyAlignment="1">
      <alignment horizontal="justify"/>
    </xf>
    <xf numFmtId="0" fontId="48" fillId="0" borderId="0" xfId="0" applyFont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172" fontId="48" fillId="0" borderId="10" xfId="0" applyNumberFormat="1" applyFont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2" fontId="48" fillId="0" borderId="10" xfId="0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wrapText="1"/>
    </xf>
    <xf numFmtId="171" fontId="51" fillId="33" borderId="10" xfId="61" applyFont="1" applyFill="1" applyBorder="1" applyAlignment="1">
      <alignment horizontal="center" wrapText="1"/>
    </xf>
    <xf numFmtId="0" fontId="51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51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49" fontId="4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3" applyFont="1" applyFill="1" applyAlignment="1">
      <alignment horizontal="justify" vertical="top" wrapText="1"/>
      <protection/>
    </xf>
    <xf numFmtId="0" fontId="4" fillId="33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140625" style="20" customWidth="1"/>
    <col min="2" max="2" width="73.00390625" style="20" customWidth="1"/>
    <col min="3" max="3" width="16.421875" style="20" customWidth="1"/>
    <col min="4" max="4" width="9.140625" style="20" customWidth="1"/>
    <col min="5" max="16384" width="9.140625" style="20" customWidth="1"/>
  </cols>
  <sheetData>
    <row r="1" spans="2:3" ht="15.75">
      <c r="B1" s="82" t="s">
        <v>6</v>
      </c>
      <c r="C1" s="82"/>
    </row>
    <row r="2" spans="2:3" s="47" customFormat="1" ht="15.75">
      <c r="B2" s="82" t="s">
        <v>148</v>
      </c>
      <c r="C2" s="82"/>
    </row>
    <row r="3" spans="2:3" s="47" customFormat="1" ht="15.75">
      <c r="B3" s="82" t="s">
        <v>151</v>
      </c>
      <c r="C3" s="82"/>
    </row>
    <row r="4" spans="2:3" s="48" customFormat="1" ht="11.25">
      <c r="B4" s="83" t="s">
        <v>7</v>
      </c>
      <c r="C4" s="84"/>
    </row>
    <row r="5" spans="2:3" s="47" customFormat="1" ht="15.75">
      <c r="B5" s="82" t="s">
        <v>156</v>
      </c>
      <c r="C5" s="82"/>
    </row>
    <row r="6" spans="2:3" ht="15">
      <c r="B6" s="6"/>
      <c r="C6" s="49"/>
    </row>
    <row r="7" spans="1:3" ht="15.75" customHeight="1">
      <c r="A7" s="85" t="s">
        <v>8</v>
      </c>
      <c r="B7" s="85"/>
      <c r="C7" s="85"/>
    </row>
    <row r="8" spans="1:3" ht="15.75" customHeight="1">
      <c r="A8" s="85" t="s">
        <v>65</v>
      </c>
      <c r="B8" s="85"/>
      <c r="C8" s="85"/>
    </row>
    <row r="9" spans="1:3" ht="15.75" customHeight="1">
      <c r="A9" s="85" t="s">
        <v>61</v>
      </c>
      <c r="B9" s="85"/>
      <c r="C9" s="85"/>
    </row>
    <row r="10" spans="1:3" ht="15.75" customHeight="1">
      <c r="A10" s="7"/>
      <c r="B10" s="7"/>
      <c r="C10" s="7"/>
    </row>
    <row r="11" spans="1:3" ht="30.75" customHeight="1">
      <c r="A11" s="79" t="s">
        <v>152</v>
      </c>
      <c r="B11" s="79"/>
      <c r="C11" s="79"/>
    </row>
    <row r="12" spans="1:3" ht="15">
      <c r="A12" s="78" t="s">
        <v>62</v>
      </c>
      <c r="B12" s="78"/>
      <c r="C12" s="78"/>
    </row>
    <row r="13" spans="1:3" ht="15.75">
      <c r="A13" s="79" t="s">
        <v>63</v>
      </c>
      <c r="B13" s="79"/>
      <c r="C13" s="79"/>
    </row>
    <row r="14" spans="1:3" ht="15">
      <c r="A14" s="78" t="s">
        <v>64</v>
      </c>
      <c r="B14" s="78"/>
      <c r="C14" s="78"/>
    </row>
    <row r="15" spans="2:3" ht="15.75">
      <c r="B15" s="8"/>
      <c r="C15" s="44" t="s">
        <v>69</v>
      </c>
    </row>
    <row r="16" spans="2:3" ht="15.75">
      <c r="B16" s="9" t="s">
        <v>9</v>
      </c>
      <c r="C16" s="10">
        <v>42736</v>
      </c>
    </row>
    <row r="17" spans="2:3" ht="15.75">
      <c r="B17" s="9" t="s">
        <v>10</v>
      </c>
      <c r="C17" s="12">
        <v>48235132</v>
      </c>
    </row>
    <row r="18" spans="2:3" ht="15.75">
      <c r="B18" s="11" t="s">
        <v>11</v>
      </c>
      <c r="C18" s="12">
        <v>6115901796</v>
      </c>
    </row>
    <row r="19" spans="2:3" ht="15.75">
      <c r="B19" s="11" t="s">
        <v>12</v>
      </c>
      <c r="C19" s="12">
        <v>611501001</v>
      </c>
    </row>
    <row r="20" spans="2:3" ht="15.75">
      <c r="B20" s="11" t="s">
        <v>67</v>
      </c>
      <c r="C20" s="12">
        <v>383</v>
      </c>
    </row>
    <row r="21" spans="2:3" ht="31.5">
      <c r="B21" s="46" t="s">
        <v>68</v>
      </c>
      <c r="C21" s="14"/>
    </row>
    <row r="22" spans="2:3" s="50" customFormat="1" ht="15.75">
      <c r="B22" s="13"/>
      <c r="C22" s="45"/>
    </row>
    <row r="23" spans="1:3" s="50" customFormat="1" ht="18.75" customHeight="1">
      <c r="A23" s="79" t="s">
        <v>153</v>
      </c>
      <c r="B23" s="79"/>
      <c r="C23" s="79"/>
    </row>
    <row r="24" spans="1:3" s="51" customFormat="1" ht="18.75">
      <c r="A24" s="78" t="s">
        <v>66</v>
      </c>
      <c r="B24" s="78"/>
      <c r="C24" s="78"/>
    </row>
    <row r="25" spans="2:3" ht="18.75">
      <c r="B25" s="15"/>
      <c r="C25" s="49"/>
    </row>
    <row r="26" spans="1:3" s="47" customFormat="1" ht="15.75">
      <c r="A26" s="80" t="s">
        <v>70</v>
      </c>
      <c r="B26" s="80"/>
      <c r="C26" s="80"/>
    </row>
    <row r="27" spans="1:3" s="47" customFormat="1" ht="15.75">
      <c r="A27" s="81" t="s">
        <v>13</v>
      </c>
      <c r="B27" s="81"/>
      <c r="C27" s="81"/>
    </row>
    <row r="28" spans="1:4" s="47" customFormat="1" ht="31.5" customHeight="1">
      <c r="A28" s="90" t="s">
        <v>140</v>
      </c>
      <c r="B28" s="90"/>
      <c r="C28" s="90"/>
      <c r="D28" s="77"/>
    </row>
    <row r="29" spans="1:4" s="47" customFormat="1" ht="15.75" customHeight="1">
      <c r="A29" s="90" t="s">
        <v>141</v>
      </c>
      <c r="B29" s="90"/>
      <c r="C29" s="90"/>
      <c r="D29" s="77"/>
    </row>
    <row r="30" spans="1:4" s="47" customFormat="1" ht="31.5" customHeight="1">
      <c r="A30" s="90" t="s">
        <v>142</v>
      </c>
      <c r="B30" s="90"/>
      <c r="C30" s="90"/>
      <c r="D30" s="77"/>
    </row>
    <row r="31" spans="1:4" s="47" customFormat="1" ht="31.5" customHeight="1">
      <c r="A31" s="90" t="s">
        <v>143</v>
      </c>
      <c r="B31" s="90"/>
      <c r="C31" s="90"/>
      <c r="D31" s="77"/>
    </row>
    <row r="32" spans="1:4" s="47" customFormat="1" ht="15.75">
      <c r="A32" s="90" t="s">
        <v>144</v>
      </c>
      <c r="B32" s="90"/>
      <c r="C32" s="90"/>
      <c r="D32" s="77"/>
    </row>
    <row r="33" spans="1:4" s="47" customFormat="1" ht="31.5" customHeight="1">
      <c r="A33" s="90" t="s">
        <v>145</v>
      </c>
      <c r="B33" s="90"/>
      <c r="C33" s="90"/>
      <c r="D33" s="77"/>
    </row>
    <row r="34" spans="1:3" s="47" customFormat="1" ht="15.75" customHeight="1">
      <c r="A34" s="89" t="s">
        <v>14</v>
      </c>
      <c r="B34" s="89"/>
      <c r="C34" s="89"/>
    </row>
    <row r="35" spans="1:3" s="47" customFormat="1" ht="65.25" customHeight="1">
      <c r="A35" s="87" t="s">
        <v>146</v>
      </c>
      <c r="B35" s="87"/>
      <c r="C35" s="87"/>
    </row>
    <row r="36" spans="1:3" s="47" customFormat="1" ht="49.5" customHeight="1">
      <c r="A36" s="88" t="s">
        <v>147</v>
      </c>
      <c r="B36" s="88"/>
      <c r="C36" s="88"/>
    </row>
    <row r="37" spans="1:3" s="47" customFormat="1" ht="99.75" customHeight="1">
      <c r="A37" s="88" t="s">
        <v>154</v>
      </c>
      <c r="B37" s="88"/>
      <c r="C37" s="88"/>
    </row>
    <row r="38" spans="1:3" s="47" customFormat="1" ht="45.75" customHeight="1">
      <c r="A38" s="88" t="s">
        <v>155</v>
      </c>
      <c r="B38" s="88"/>
      <c r="C38" s="88"/>
    </row>
    <row r="39" spans="1:3" s="47" customFormat="1" ht="15.75" customHeight="1">
      <c r="A39" s="88" t="s">
        <v>15</v>
      </c>
      <c r="B39" s="88"/>
      <c r="C39" s="88"/>
    </row>
    <row r="40" spans="1:3" s="47" customFormat="1" ht="32.25" customHeight="1">
      <c r="A40" s="88" t="s">
        <v>71</v>
      </c>
      <c r="B40" s="88"/>
      <c r="C40" s="88"/>
    </row>
    <row r="41" spans="1:3" s="47" customFormat="1" ht="15.75">
      <c r="A41" s="16"/>
      <c r="B41" s="16"/>
      <c r="C41" s="54"/>
    </row>
    <row r="42" spans="1:3" s="47" customFormat="1" ht="15.75">
      <c r="A42" s="80" t="s">
        <v>72</v>
      </c>
      <c r="B42" s="80"/>
      <c r="C42" s="80"/>
    </row>
    <row r="43" spans="1:3" s="47" customFormat="1" ht="15.75">
      <c r="A43" s="86" t="s">
        <v>73</v>
      </c>
      <c r="B43" s="86"/>
      <c r="C43" s="86"/>
    </row>
    <row r="44" spans="1:3" s="47" customFormat="1" ht="31.5">
      <c r="A44" s="17" t="s">
        <v>75</v>
      </c>
      <c r="B44" s="17" t="s">
        <v>4</v>
      </c>
      <c r="C44" s="18" t="s">
        <v>74</v>
      </c>
    </row>
    <row r="45" spans="1:3" ht="15.75">
      <c r="A45" s="53">
        <v>1</v>
      </c>
      <c r="B45" s="17">
        <v>2</v>
      </c>
      <c r="C45" s="17">
        <v>3</v>
      </c>
    </row>
    <row r="46" spans="1:3" ht="15.75">
      <c r="A46" s="52">
        <v>1</v>
      </c>
      <c r="B46" s="19" t="s">
        <v>76</v>
      </c>
      <c r="C46" s="18">
        <v>6826.2</v>
      </c>
    </row>
    <row r="47" spans="1:3" ht="15.75">
      <c r="A47" s="52"/>
      <c r="B47" s="19" t="s">
        <v>77</v>
      </c>
      <c r="C47" s="18">
        <v>3434.9</v>
      </c>
    </row>
    <row r="48" spans="1:3" ht="15.75">
      <c r="A48" s="52"/>
      <c r="B48" s="19" t="s">
        <v>78</v>
      </c>
      <c r="C48" s="18">
        <v>1554.6</v>
      </c>
    </row>
    <row r="49" spans="1:3" ht="15.75">
      <c r="A49" s="52"/>
      <c r="B49" s="19" t="s">
        <v>79</v>
      </c>
      <c r="C49" s="18">
        <v>1884.6</v>
      </c>
    </row>
    <row r="50" spans="1:3" ht="15.75">
      <c r="A50" s="52"/>
      <c r="B50" s="19" t="s">
        <v>78</v>
      </c>
      <c r="C50" s="18">
        <v>1142.3</v>
      </c>
    </row>
    <row r="51" spans="1:3" ht="15.75">
      <c r="A51" s="52">
        <v>2</v>
      </c>
      <c r="B51" s="19" t="s">
        <v>80</v>
      </c>
      <c r="C51" s="18">
        <f>C52</f>
        <v>13.9</v>
      </c>
    </row>
    <row r="52" spans="1:3" ht="15.75">
      <c r="A52" s="52"/>
      <c r="B52" s="19" t="s">
        <v>81</v>
      </c>
      <c r="C52" s="18">
        <v>13.9</v>
      </c>
    </row>
    <row r="53" spans="1:3" ht="15.75">
      <c r="A53" s="52"/>
      <c r="B53" s="19" t="s">
        <v>82</v>
      </c>
      <c r="C53" s="18">
        <v>13.9</v>
      </c>
    </row>
    <row r="54" spans="1:3" ht="31.5">
      <c r="A54" s="52"/>
      <c r="B54" s="19" t="s">
        <v>83</v>
      </c>
      <c r="C54" s="18"/>
    </row>
    <row r="55" spans="1:3" ht="15.75">
      <c r="A55" s="52"/>
      <c r="B55" s="19" t="s">
        <v>84</v>
      </c>
      <c r="C55" s="18"/>
    </row>
    <row r="56" spans="1:3" ht="15.75">
      <c r="A56" s="52"/>
      <c r="B56" s="19" t="s">
        <v>85</v>
      </c>
      <c r="C56" s="18"/>
    </row>
    <row r="57" spans="1:3" ht="15.75">
      <c r="A57" s="52"/>
      <c r="B57" s="19" t="s">
        <v>86</v>
      </c>
      <c r="C57" s="18"/>
    </row>
    <row r="58" spans="1:3" ht="15.75">
      <c r="A58" s="52">
        <v>3</v>
      </c>
      <c r="B58" s="19" t="s">
        <v>87</v>
      </c>
      <c r="C58" s="18">
        <f>C60</f>
        <v>8.5</v>
      </c>
    </row>
    <row r="59" spans="1:3" ht="15.75">
      <c r="A59" s="52"/>
      <c r="B59" s="19" t="s">
        <v>88</v>
      </c>
      <c r="C59" s="18"/>
    </row>
    <row r="60" spans="1:3" ht="15.75">
      <c r="A60" s="52"/>
      <c r="B60" s="19" t="s">
        <v>89</v>
      </c>
      <c r="C60" s="18">
        <f>C61</f>
        <v>8.5</v>
      </c>
    </row>
    <row r="61" spans="1:3" ht="31.5">
      <c r="A61" s="52"/>
      <c r="B61" s="19" t="s">
        <v>90</v>
      </c>
      <c r="C61" s="18">
        <v>8.5</v>
      </c>
    </row>
    <row r="62" spans="1:3" ht="47.25">
      <c r="A62" s="52"/>
      <c r="B62" s="19" t="s">
        <v>91</v>
      </c>
      <c r="C62" s="18"/>
    </row>
    <row r="63" spans="1:3" ht="15.75">
      <c r="A63" s="52"/>
      <c r="B63" s="19" t="s">
        <v>92</v>
      </c>
      <c r="C63" s="18"/>
    </row>
  </sheetData>
  <sheetProtection/>
  <mergeCells count="31">
    <mergeCell ref="A34:C34"/>
    <mergeCell ref="A28:C28"/>
    <mergeCell ref="A29:C29"/>
    <mergeCell ref="A30:C30"/>
    <mergeCell ref="A31:C31"/>
    <mergeCell ref="A32:C32"/>
    <mergeCell ref="A33:C33"/>
    <mergeCell ref="A43:C43"/>
    <mergeCell ref="A35:C35"/>
    <mergeCell ref="A36:C36"/>
    <mergeCell ref="A37:C37"/>
    <mergeCell ref="A38:C38"/>
    <mergeCell ref="A39:C39"/>
    <mergeCell ref="A40:C40"/>
    <mergeCell ref="A42:C42"/>
    <mergeCell ref="B1:C1"/>
    <mergeCell ref="B2:C2"/>
    <mergeCell ref="B3:C3"/>
    <mergeCell ref="B4:C4"/>
    <mergeCell ref="B5:C5"/>
    <mergeCell ref="A11:C11"/>
    <mergeCell ref="A7:C7"/>
    <mergeCell ref="A8:C8"/>
    <mergeCell ref="A9:C9"/>
    <mergeCell ref="A12:C12"/>
    <mergeCell ref="A13:C13"/>
    <mergeCell ref="A24:C24"/>
    <mergeCell ref="A26:C26"/>
    <mergeCell ref="A27:C27"/>
    <mergeCell ref="A23:C23"/>
    <mergeCell ref="A14:C14"/>
  </mergeCells>
  <printOptions/>
  <pageMargins left="0.7" right="0.27" top="0.34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34">
      <selection activeCell="H19" sqref="H19"/>
    </sheetView>
  </sheetViews>
  <sheetFormatPr defaultColWidth="9.140625" defaultRowHeight="12.75"/>
  <cols>
    <col min="1" max="1" width="50.421875" style="32" customWidth="1"/>
    <col min="2" max="2" width="6.7109375" style="32" customWidth="1"/>
    <col min="3" max="3" width="6.421875" style="32" customWidth="1"/>
    <col min="4" max="4" width="15.8515625" style="32" customWidth="1"/>
    <col min="5" max="5" width="14.8515625" style="32" customWidth="1"/>
    <col min="6" max="6" width="13.7109375" style="32" customWidth="1"/>
    <col min="7" max="7" width="7.421875" style="32" customWidth="1"/>
    <col min="8" max="8" width="8.00390625" style="32" customWidth="1"/>
    <col min="9" max="9" width="15.8515625" style="32" customWidth="1"/>
    <col min="10" max="10" width="7.421875" style="32" customWidth="1"/>
    <col min="11" max="11" width="20.57421875" style="32" customWidth="1"/>
    <col min="12" max="16384" width="9.140625" style="32" customWidth="1"/>
  </cols>
  <sheetData>
    <row r="1" spans="1:10" ht="15.75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>
      <c r="A2" s="96" t="s">
        <v>94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s="61" customFormat="1" ht="15.75" customHeight="1">
      <c r="A4" s="91" t="s">
        <v>4</v>
      </c>
      <c r="B4" s="91" t="s">
        <v>17</v>
      </c>
      <c r="C4" s="91" t="s">
        <v>18</v>
      </c>
      <c r="D4" s="93" t="s">
        <v>20</v>
      </c>
      <c r="E4" s="98"/>
      <c r="F4" s="98"/>
      <c r="G4" s="98"/>
      <c r="H4" s="98"/>
      <c r="I4" s="98"/>
      <c r="J4" s="94"/>
    </row>
    <row r="5" spans="1:10" s="61" customFormat="1" ht="15.75" customHeight="1">
      <c r="A5" s="97"/>
      <c r="B5" s="97"/>
      <c r="C5" s="97"/>
      <c r="D5" s="91" t="s">
        <v>19</v>
      </c>
      <c r="E5" s="93" t="s">
        <v>5</v>
      </c>
      <c r="F5" s="98"/>
      <c r="G5" s="98"/>
      <c r="H5" s="98"/>
      <c r="I5" s="98"/>
      <c r="J5" s="94"/>
    </row>
    <row r="6" spans="1:10" s="61" customFormat="1" ht="108" customHeight="1">
      <c r="A6" s="97"/>
      <c r="B6" s="97"/>
      <c r="C6" s="97"/>
      <c r="D6" s="97"/>
      <c r="E6" s="91" t="s">
        <v>27</v>
      </c>
      <c r="F6" s="91" t="s">
        <v>26</v>
      </c>
      <c r="G6" s="91" t="s">
        <v>25</v>
      </c>
      <c r="H6" s="91" t="s">
        <v>24</v>
      </c>
      <c r="I6" s="93" t="s">
        <v>23</v>
      </c>
      <c r="J6" s="94"/>
    </row>
    <row r="7" spans="1:10" s="61" customFormat="1" ht="25.5">
      <c r="A7" s="92"/>
      <c r="B7" s="92"/>
      <c r="C7" s="92"/>
      <c r="D7" s="92"/>
      <c r="E7" s="92"/>
      <c r="F7" s="92"/>
      <c r="G7" s="92"/>
      <c r="H7" s="92"/>
      <c r="I7" s="62" t="s">
        <v>21</v>
      </c>
      <c r="J7" s="62" t="s">
        <v>22</v>
      </c>
    </row>
    <row r="8" spans="1:10" s="63" customFormat="1" ht="12.7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</row>
    <row r="9" spans="1:13" s="71" customFormat="1" ht="15.75">
      <c r="A9" s="68" t="s">
        <v>28</v>
      </c>
      <c r="B9" s="69">
        <v>100</v>
      </c>
      <c r="C9" s="69" t="s">
        <v>56</v>
      </c>
      <c r="D9" s="70">
        <f>E9+F9+G9+H9+I9+J9</f>
        <v>7248106</v>
      </c>
      <c r="E9" s="70">
        <f>E13</f>
        <v>7129306</v>
      </c>
      <c r="F9" s="70">
        <f>F20</f>
        <v>118800</v>
      </c>
      <c r="G9" s="70">
        <f>G20</f>
        <v>0</v>
      </c>
      <c r="H9" s="70">
        <v>0</v>
      </c>
      <c r="I9" s="70">
        <f>I10+I13+I21+I18+I19+I22</f>
        <v>0</v>
      </c>
      <c r="J9" s="70">
        <f>J10+J13+J21+J18+J19+J22</f>
        <v>0</v>
      </c>
      <c r="M9" s="72"/>
    </row>
    <row r="10" spans="1:10" ht="15.75">
      <c r="A10" s="30" t="s">
        <v>29</v>
      </c>
      <c r="B10" s="31">
        <v>110</v>
      </c>
      <c r="C10" s="31">
        <v>120</v>
      </c>
      <c r="D10" s="37">
        <f>D12</f>
        <v>0</v>
      </c>
      <c r="E10" s="37" t="s">
        <v>56</v>
      </c>
      <c r="F10" s="37" t="s">
        <v>56</v>
      </c>
      <c r="G10" s="37" t="s">
        <v>56</v>
      </c>
      <c r="H10" s="37" t="s">
        <v>56</v>
      </c>
      <c r="I10" s="37">
        <f>I12</f>
        <v>0</v>
      </c>
      <c r="J10" s="37">
        <f>J12</f>
        <v>0</v>
      </c>
    </row>
    <row r="11" spans="1:10" ht="15.75">
      <c r="A11" s="30" t="s">
        <v>30</v>
      </c>
      <c r="B11" s="31" t="s">
        <v>56</v>
      </c>
      <c r="C11" s="31"/>
      <c r="D11" s="37"/>
      <c r="E11" s="37"/>
      <c r="F11" s="37"/>
      <c r="G11" s="37"/>
      <c r="H11" s="37"/>
      <c r="I11" s="37"/>
      <c r="J11" s="37"/>
    </row>
    <row r="12" spans="1:10" ht="15.75">
      <c r="A12" s="30" t="s">
        <v>47</v>
      </c>
      <c r="B12" s="31">
        <v>111</v>
      </c>
      <c r="C12" s="31">
        <v>120</v>
      </c>
      <c r="D12" s="37">
        <f>I12</f>
        <v>0</v>
      </c>
      <c r="E12" s="37" t="s">
        <v>56</v>
      </c>
      <c r="F12" s="37" t="s">
        <v>56</v>
      </c>
      <c r="G12" s="37" t="s">
        <v>56</v>
      </c>
      <c r="H12" s="37" t="s">
        <v>56</v>
      </c>
      <c r="I12" s="36">
        <v>0</v>
      </c>
      <c r="J12" s="36">
        <v>0</v>
      </c>
    </row>
    <row r="13" spans="1:10" ht="15.75">
      <c r="A13" s="30" t="s">
        <v>31</v>
      </c>
      <c r="B13" s="31">
        <v>120</v>
      </c>
      <c r="C13" s="31">
        <v>130</v>
      </c>
      <c r="D13" s="37">
        <f>E13+I13</f>
        <v>7129306</v>
      </c>
      <c r="E13" s="37">
        <f>E16+E17</f>
        <v>7129306</v>
      </c>
      <c r="F13" s="37" t="s">
        <v>56</v>
      </c>
      <c r="G13" s="37" t="s">
        <v>56</v>
      </c>
      <c r="H13" s="37" t="s">
        <v>56</v>
      </c>
      <c r="I13" s="37">
        <f>I15</f>
        <v>0</v>
      </c>
      <c r="J13" s="37">
        <f>J15</f>
        <v>0</v>
      </c>
    </row>
    <row r="14" spans="1:10" ht="15.75">
      <c r="A14" s="30" t="s">
        <v>30</v>
      </c>
      <c r="B14" s="31" t="s">
        <v>56</v>
      </c>
      <c r="C14" s="31"/>
      <c r="D14" s="37"/>
      <c r="E14" s="37"/>
      <c r="F14" s="37"/>
      <c r="G14" s="37"/>
      <c r="H14" s="37"/>
      <c r="I14" s="37"/>
      <c r="J14" s="37"/>
    </row>
    <row r="15" spans="1:10" ht="31.5">
      <c r="A15" s="30" t="s">
        <v>95</v>
      </c>
      <c r="B15" s="31">
        <v>121</v>
      </c>
      <c r="C15" s="31">
        <v>130</v>
      </c>
      <c r="D15" s="37">
        <f>I15</f>
        <v>0</v>
      </c>
      <c r="E15" s="37" t="s">
        <v>56</v>
      </c>
      <c r="F15" s="37" t="s">
        <v>56</v>
      </c>
      <c r="G15" s="37" t="s">
        <v>56</v>
      </c>
      <c r="H15" s="37" t="s">
        <v>56</v>
      </c>
      <c r="I15" s="36">
        <v>0</v>
      </c>
      <c r="J15" s="36">
        <v>0</v>
      </c>
    </row>
    <row r="16" spans="1:10" ht="15.75">
      <c r="A16" s="30" t="s">
        <v>96</v>
      </c>
      <c r="B16" s="31">
        <v>122</v>
      </c>
      <c r="C16" s="31">
        <v>130</v>
      </c>
      <c r="D16" s="37">
        <f>E16</f>
        <v>0</v>
      </c>
      <c r="E16" s="36">
        <v>0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</row>
    <row r="17" spans="1:10" ht="31.5">
      <c r="A17" s="30" t="s">
        <v>97</v>
      </c>
      <c r="B17" s="31">
        <v>123</v>
      </c>
      <c r="C17" s="31">
        <v>130</v>
      </c>
      <c r="D17" s="37">
        <f>E17</f>
        <v>7129306</v>
      </c>
      <c r="E17" s="36">
        <f>7248106-118800</f>
        <v>7129306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</row>
    <row r="18" spans="1:10" ht="31.5">
      <c r="A18" s="30" t="s">
        <v>32</v>
      </c>
      <c r="B18" s="31">
        <v>130</v>
      </c>
      <c r="C18" s="31">
        <v>140</v>
      </c>
      <c r="D18" s="37">
        <f>I18</f>
        <v>0</v>
      </c>
      <c r="E18" s="37" t="s">
        <v>56</v>
      </c>
      <c r="F18" s="37" t="s">
        <v>56</v>
      </c>
      <c r="G18" s="37" t="s">
        <v>56</v>
      </c>
      <c r="H18" s="37" t="s">
        <v>56</v>
      </c>
      <c r="I18" s="36">
        <v>0</v>
      </c>
      <c r="J18" s="36">
        <v>0</v>
      </c>
    </row>
    <row r="19" spans="1:10" ht="63">
      <c r="A19" s="30" t="s">
        <v>98</v>
      </c>
      <c r="B19" s="31">
        <v>140</v>
      </c>
      <c r="C19" s="31">
        <v>140</v>
      </c>
      <c r="D19" s="37">
        <f>I19</f>
        <v>0</v>
      </c>
      <c r="E19" s="37" t="s">
        <v>56</v>
      </c>
      <c r="F19" s="37" t="s">
        <v>56</v>
      </c>
      <c r="G19" s="37" t="s">
        <v>56</v>
      </c>
      <c r="H19" s="37" t="s">
        <v>56</v>
      </c>
      <c r="I19" s="36">
        <v>0</v>
      </c>
      <c r="J19" s="36">
        <v>0</v>
      </c>
    </row>
    <row r="20" spans="1:10" ht="15.75">
      <c r="A20" s="30" t="s">
        <v>33</v>
      </c>
      <c r="B20" s="31">
        <v>150</v>
      </c>
      <c r="C20" s="31">
        <v>180</v>
      </c>
      <c r="D20" s="37">
        <f>F20+G20</f>
        <v>118800</v>
      </c>
      <c r="E20" s="37" t="s">
        <v>56</v>
      </c>
      <c r="F20" s="36">
        <v>118800</v>
      </c>
      <c r="G20" s="36">
        <v>0</v>
      </c>
      <c r="H20" s="37" t="s">
        <v>56</v>
      </c>
      <c r="I20" s="37" t="s">
        <v>56</v>
      </c>
      <c r="J20" s="37" t="s">
        <v>56</v>
      </c>
    </row>
    <row r="21" spans="1:10" ht="15.75">
      <c r="A21" s="30" t="s">
        <v>34</v>
      </c>
      <c r="B21" s="31">
        <v>160</v>
      </c>
      <c r="C21" s="31">
        <v>180</v>
      </c>
      <c r="D21" s="37">
        <f>I21</f>
        <v>0</v>
      </c>
      <c r="E21" s="37" t="s">
        <v>56</v>
      </c>
      <c r="F21" s="37" t="s">
        <v>56</v>
      </c>
      <c r="G21" s="37" t="s">
        <v>56</v>
      </c>
      <c r="H21" s="37">
        <v>0</v>
      </c>
      <c r="I21" s="36">
        <v>0</v>
      </c>
      <c r="J21" s="36">
        <v>0</v>
      </c>
    </row>
    <row r="22" spans="1:10" ht="15.75">
      <c r="A22" s="30" t="s">
        <v>35</v>
      </c>
      <c r="B22" s="31">
        <v>180</v>
      </c>
      <c r="C22" s="64" t="s">
        <v>56</v>
      </c>
      <c r="D22" s="37">
        <f>I22</f>
        <v>0</v>
      </c>
      <c r="E22" s="37" t="s">
        <v>56</v>
      </c>
      <c r="F22" s="37" t="s">
        <v>56</v>
      </c>
      <c r="G22" s="37" t="s">
        <v>56</v>
      </c>
      <c r="H22" s="37" t="s">
        <v>56</v>
      </c>
      <c r="I22" s="36">
        <v>0</v>
      </c>
      <c r="J22" s="36">
        <v>0</v>
      </c>
    </row>
    <row r="23" spans="1:10" s="71" customFormat="1" ht="15.75">
      <c r="A23" s="73" t="s">
        <v>36</v>
      </c>
      <c r="B23" s="69">
        <v>200</v>
      </c>
      <c r="C23" s="69" t="s">
        <v>56</v>
      </c>
      <c r="D23" s="70">
        <f>E23+F23+G23+H23+I23</f>
        <v>7248106</v>
      </c>
      <c r="E23" s="70">
        <f aca="true" t="shared" si="0" ref="E23:J23">E26+E27+E28+E31+E34+E35+E36+E37+E38+E41+E42+E43+E46+E47+E50+E51+E52+E53+E54+E55</f>
        <v>7129306</v>
      </c>
      <c r="F23" s="70">
        <f t="shared" si="0"/>
        <v>118800</v>
      </c>
      <c r="G23" s="70">
        <f t="shared" si="0"/>
        <v>0</v>
      </c>
      <c r="H23" s="70">
        <f t="shared" si="0"/>
        <v>0</v>
      </c>
      <c r="I23" s="70">
        <f t="shared" si="0"/>
        <v>0</v>
      </c>
      <c r="J23" s="70">
        <f t="shared" si="0"/>
        <v>0</v>
      </c>
    </row>
    <row r="24" spans="1:10" ht="15.75">
      <c r="A24" s="30" t="s">
        <v>37</v>
      </c>
      <c r="B24" s="31">
        <v>210</v>
      </c>
      <c r="C24" s="31"/>
      <c r="D24" s="37">
        <f>E24+F24+G24+H24+I24</f>
        <v>5768884.62</v>
      </c>
      <c r="E24" s="37">
        <f aca="true" t="shared" si="1" ref="E24:J24">E25</f>
        <v>5768884.62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</row>
    <row r="25" spans="1:10" ht="31.5">
      <c r="A25" s="30" t="s">
        <v>38</v>
      </c>
      <c r="B25" s="31">
        <v>211</v>
      </c>
      <c r="C25" s="31"/>
      <c r="D25" s="37">
        <f aca="true" t="shared" si="2" ref="D25:D55">E25+F25+G25+H25+I25</f>
        <v>5768884.62</v>
      </c>
      <c r="E25" s="37">
        <f aca="true" t="shared" si="3" ref="E25:J25">E26+E27+E28</f>
        <v>5768884.62</v>
      </c>
      <c r="F25" s="37">
        <f t="shared" si="3"/>
        <v>0</v>
      </c>
      <c r="G25" s="37">
        <f t="shared" si="3"/>
        <v>0</v>
      </c>
      <c r="H25" s="37">
        <f t="shared" si="3"/>
        <v>0</v>
      </c>
      <c r="I25" s="37">
        <f t="shared" si="3"/>
        <v>0</v>
      </c>
      <c r="J25" s="37">
        <f t="shared" si="3"/>
        <v>0</v>
      </c>
    </row>
    <row r="26" spans="1:10" ht="15.75">
      <c r="A26" s="30" t="s">
        <v>39</v>
      </c>
      <c r="B26" s="31">
        <v>212</v>
      </c>
      <c r="C26" s="31">
        <v>111</v>
      </c>
      <c r="D26" s="37">
        <f t="shared" si="2"/>
        <v>4082085</v>
      </c>
      <c r="E26" s="36">
        <v>4082085</v>
      </c>
      <c r="F26" s="36"/>
      <c r="G26" s="36"/>
      <c r="H26" s="36"/>
      <c r="I26" s="36"/>
      <c r="J26" s="36"/>
    </row>
    <row r="27" spans="1:10" ht="15.75">
      <c r="A27" s="30" t="s">
        <v>1</v>
      </c>
      <c r="B27" s="31">
        <v>213</v>
      </c>
      <c r="C27" s="31">
        <v>119</v>
      </c>
      <c r="D27" s="37">
        <f t="shared" si="2"/>
        <v>1686799.62</v>
      </c>
      <c r="E27" s="36">
        <v>1686799.62</v>
      </c>
      <c r="F27" s="36"/>
      <c r="G27" s="36"/>
      <c r="H27" s="36"/>
      <c r="I27" s="36"/>
      <c r="J27" s="36"/>
    </row>
    <row r="28" spans="1:10" ht="15.75">
      <c r="A28" s="30" t="s">
        <v>40</v>
      </c>
      <c r="B28" s="31">
        <v>214</v>
      </c>
      <c r="C28" s="31">
        <v>112</v>
      </c>
      <c r="D28" s="37">
        <f t="shared" si="2"/>
        <v>0</v>
      </c>
      <c r="E28" s="36"/>
      <c r="F28" s="36"/>
      <c r="G28" s="36"/>
      <c r="H28" s="36"/>
      <c r="I28" s="36"/>
      <c r="J28" s="36"/>
    </row>
    <row r="29" spans="1:10" ht="15.75">
      <c r="A29" s="30" t="s">
        <v>41</v>
      </c>
      <c r="B29" s="31">
        <v>220</v>
      </c>
      <c r="C29" s="31"/>
      <c r="D29" s="37">
        <f t="shared" si="2"/>
        <v>0</v>
      </c>
      <c r="E29" s="37">
        <f aca="true" t="shared" si="4" ref="E29:J29">E31</f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</row>
    <row r="30" spans="1:10" ht="15.75">
      <c r="A30" s="30" t="s">
        <v>30</v>
      </c>
      <c r="B30" s="31" t="s">
        <v>56</v>
      </c>
      <c r="C30" s="31"/>
      <c r="D30" s="37"/>
      <c r="E30" s="37"/>
      <c r="F30" s="37"/>
      <c r="G30" s="37"/>
      <c r="H30" s="37"/>
      <c r="I30" s="37"/>
      <c r="J30" s="37"/>
    </row>
    <row r="31" spans="1:10" ht="15.75">
      <c r="A31" s="30" t="s">
        <v>59</v>
      </c>
      <c r="B31" s="31">
        <v>221</v>
      </c>
      <c r="C31" s="31">
        <v>112</v>
      </c>
      <c r="D31" s="37">
        <f t="shared" si="2"/>
        <v>0</v>
      </c>
      <c r="E31" s="36"/>
      <c r="F31" s="36"/>
      <c r="G31" s="36"/>
      <c r="H31" s="36"/>
      <c r="I31" s="36"/>
      <c r="J31" s="36"/>
    </row>
    <row r="32" spans="1:10" ht="15.75">
      <c r="A32" s="30" t="s">
        <v>42</v>
      </c>
      <c r="B32" s="31">
        <v>230</v>
      </c>
      <c r="C32" s="31"/>
      <c r="D32" s="37">
        <f t="shared" si="2"/>
        <v>0</v>
      </c>
      <c r="E32" s="37">
        <f aca="true" t="shared" si="5" ref="E32:J32">E34+E35+E36</f>
        <v>0</v>
      </c>
      <c r="F32" s="37">
        <f t="shared" si="5"/>
        <v>0</v>
      </c>
      <c r="G32" s="37">
        <f t="shared" si="5"/>
        <v>0</v>
      </c>
      <c r="H32" s="37">
        <f t="shared" si="5"/>
        <v>0</v>
      </c>
      <c r="I32" s="37">
        <f t="shared" si="5"/>
        <v>0</v>
      </c>
      <c r="J32" s="37">
        <f t="shared" si="5"/>
        <v>0</v>
      </c>
    </row>
    <row r="33" spans="1:10" ht="15.75">
      <c r="A33" s="30" t="s">
        <v>30</v>
      </c>
      <c r="B33" s="31" t="s">
        <v>56</v>
      </c>
      <c r="C33" s="31"/>
      <c r="D33" s="37"/>
      <c r="E33" s="37"/>
      <c r="F33" s="37"/>
      <c r="G33" s="37"/>
      <c r="H33" s="37"/>
      <c r="I33" s="37"/>
      <c r="J33" s="37"/>
    </row>
    <row r="34" spans="1:10" ht="15.75">
      <c r="A34" s="30" t="s">
        <v>60</v>
      </c>
      <c r="B34" s="31">
        <v>231</v>
      </c>
      <c r="C34" s="31">
        <v>851</v>
      </c>
      <c r="D34" s="37">
        <f t="shared" si="2"/>
        <v>0</v>
      </c>
      <c r="E34" s="36"/>
      <c r="F34" s="36"/>
      <c r="G34" s="36"/>
      <c r="H34" s="36"/>
      <c r="I34" s="36"/>
      <c r="J34" s="36"/>
    </row>
    <row r="35" spans="1:10" ht="31.5">
      <c r="A35" s="30" t="s">
        <v>57</v>
      </c>
      <c r="B35" s="31">
        <v>232</v>
      </c>
      <c r="C35" s="31">
        <v>852</v>
      </c>
      <c r="D35" s="37">
        <f t="shared" si="2"/>
        <v>0</v>
      </c>
      <c r="E35" s="36"/>
      <c r="F35" s="36"/>
      <c r="G35" s="36"/>
      <c r="H35" s="36"/>
      <c r="I35" s="36"/>
      <c r="J35" s="36"/>
    </row>
    <row r="36" spans="1:10" ht="15.75">
      <c r="A36" s="30" t="s">
        <v>58</v>
      </c>
      <c r="B36" s="31">
        <v>233</v>
      </c>
      <c r="C36" s="31">
        <v>853</v>
      </c>
      <c r="D36" s="37">
        <f t="shared" si="2"/>
        <v>0</v>
      </c>
      <c r="E36" s="36"/>
      <c r="F36" s="36"/>
      <c r="G36" s="36"/>
      <c r="H36" s="36"/>
      <c r="I36" s="36"/>
      <c r="J36" s="36"/>
    </row>
    <row r="37" spans="1:10" ht="15.75">
      <c r="A37" s="30" t="s">
        <v>43</v>
      </c>
      <c r="B37" s="31">
        <v>240</v>
      </c>
      <c r="C37" s="31"/>
      <c r="D37" s="37">
        <f t="shared" si="2"/>
        <v>0</v>
      </c>
      <c r="E37" s="36"/>
      <c r="F37" s="36"/>
      <c r="G37" s="36"/>
      <c r="H37" s="36"/>
      <c r="I37" s="36"/>
      <c r="J37" s="36"/>
    </row>
    <row r="38" spans="1:10" ht="31.5">
      <c r="A38" s="30" t="s">
        <v>44</v>
      </c>
      <c r="B38" s="31">
        <v>250</v>
      </c>
      <c r="C38" s="31"/>
      <c r="D38" s="37">
        <f t="shared" si="2"/>
        <v>0</v>
      </c>
      <c r="E38" s="36"/>
      <c r="F38" s="36"/>
      <c r="G38" s="36"/>
      <c r="H38" s="36"/>
      <c r="I38" s="36"/>
      <c r="J38" s="36"/>
    </row>
    <row r="39" spans="1:10" ht="15.75">
      <c r="A39" s="30" t="s">
        <v>99</v>
      </c>
      <c r="B39" s="31">
        <v>260</v>
      </c>
      <c r="C39" s="31" t="s">
        <v>56</v>
      </c>
      <c r="D39" s="37">
        <f t="shared" si="2"/>
        <v>208318</v>
      </c>
      <c r="E39" s="37">
        <f aca="true" t="shared" si="6" ref="E39:J39">E41+E42+E43+E44+E46+E47+E48+E50+E51</f>
        <v>208318</v>
      </c>
      <c r="F39" s="37">
        <f t="shared" si="6"/>
        <v>0</v>
      </c>
      <c r="G39" s="37">
        <f t="shared" si="6"/>
        <v>0</v>
      </c>
      <c r="H39" s="37">
        <f t="shared" si="6"/>
        <v>0</v>
      </c>
      <c r="I39" s="37">
        <f t="shared" si="6"/>
        <v>0</v>
      </c>
      <c r="J39" s="37">
        <f t="shared" si="6"/>
        <v>0</v>
      </c>
    </row>
    <row r="40" spans="1:10" ht="15.75">
      <c r="A40" s="30" t="s">
        <v>5</v>
      </c>
      <c r="B40" s="31" t="s">
        <v>56</v>
      </c>
      <c r="C40" s="31"/>
      <c r="D40" s="37"/>
      <c r="E40" s="37"/>
      <c r="F40" s="37"/>
      <c r="G40" s="37"/>
      <c r="H40" s="37"/>
      <c r="I40" s="37"/>
      <c r="J40" s="37"/>
    </row>
    <row r="41" spans="1:10" ht="15.75">
      <c r="A41" s="30" t="s">
        <v>45</v>
      </c>
      <c r="B41" s="31">
        <v>261</v>
      </c>
      <c r="C41" s="31">
        <v>244</v>
      </c>
      <c r="D41" s="37">
        <f t="shared" si="2"/>
        <v>41498</v>
      </c>
      <c r="E41" s="36">
        <v>41498</v>
      </c>
      <c r="F41" s="36"/>
      <c r="G41" s="36"/>
      <c r="H41" s="36"/>
      <c r="I41" s="36"/>
      <c r="J41" s="36"/>
    </row>
    <row r="42" spans="1:10" ht="15.75">
      <c r="A42" s="30" t="s">
        <v>3</v>
      </c>
      <c r="B42" s="31">
        <v>262</v>
      </c>
      <c r="C42" s="31"/>
      <c r="D42" s="37">
        <f t="shared" si="2"/>
        <v>0</v>
      </c>
      <c r="E42" s="36"/>
      <c r="F42" s="36"/>
      <c r="G42" s="36"/>
      <c r="H42" s="36"/>
      <c r="I42" s="36"/>
      <c r="J42" s="36"/>
    </row>
    <row r="43" spans="1:10" ht="15.75">
      <c r="A43" s="30" t="s">
        <v>46</v>
      </c>
      <c r="B43" s="31">
        <v>263</v>
      </c>
      <c r="C43" s="31">
        <v>244</v>
      </c>
      <c r="D43" s="37">
        <f t="shared" si="2"/>
        <v>166820</v>
      </c>
      <c r="E43" s="36">
        <v>166820</v>
      </c>
      <c r="F43" s="36"/>
      <c r="G43" s="36"/>
      <c r="H43" s="36"/>
      <c r="I43" s="36"/>
      <c r="J43" s="36"/>
    </row>
    <row r="44" spans="1:10" ht="15.75">
      <c r="A44" s="30" t="s">
        <v>47</v>
      </c>
      <c r="B44" s="31">
        <v>264</v>
      </c>
      <c r="C44" s="31"/>
      <c r="D44" s="37">
        <f t="shared" si="2"/>
        <v>0</v>
      </c>
      <c r="E44" s="37">
        <f aca="true" t="shared" si="7" ref="E44:J44">E46+E47</f>
        <v>0</v>
      </c>
      <c r="F44" s="37">
        <f t="shared" si="7"/>
        <v>0</v>
      </c>
      <c r="G44" s="37">
        <f t="shared" si="7"/>
        <v>0</v>
      </c>
      <c r="H44" s="37">
        <f t="shared" si="7"/>
        <v>0</v>
      </c>
      <c r="I44" s="37">
        <f t="shared" si="7"/>
        <v>0</v>
      </c>
      <c r="J44" s="37">
        <f t="shared" si="7"/>
        <v>0</v>
      </c>
    </row>
    <row r="45" spans="1:10" ht="15.75">
      <c r="A45" s="30" t="s">
        <v>16</v>
      </c>
      <c r="B45" s="31" t="s">
        <v>56</v>
      </c>
      <c r="C45" s="31"/>
      <c r="D45" s="37"/>
      <c r="E45" s="37"/>
      <c r="F45" s="37"/>
      <c r="G45" s="37"/>
      <c r="H45" s="37"/>
      <c r="I45" s="37"/>
      <c r="J45" s="37"/>
    </row>
    <row r="46" spans="1:10" ht="31.5">
      <c r="A46" s="30" t="s">
        <v>100</v>
      </c>
      <c r="B46" s="31">
        <v>265</v>
      </c>
      <c r="C46" s="31">
        <v>244</v>
      </c>
      <c r="D46" s="37">
        <f t="shared" si="2"/>
        <v>0</v>
      </c>
      <c r="E46" s="36"/>
      <c r="F46" s="36"/>
      <c r="G46" s="36"/>
      <c r="H46" s="36"/>
      <c r="I46" s="36"/>
      <c r="J46" s="36"/>
    </row>
    <row r="47" spans="1:10" ht="31.5">
      <c r="A47" s="30" t="s">
        <v>101</v>
      </c>
      <c r="B47" s="31">
        <v>266</v>
      </c>
      <c r="C47" s="31">
        <v>244</v>
      </c>
      <c r="D47" s="37">
        <f t="shared" si="2"/>
        <v>0</v>
      </c>
      <c r="E47" s="36"/>
      <c r="F47" s="36"/>
      <c r="G47" s="36"/>
      <c r="H47" s="36"/>
      <c r="I47" s="36"/>
      <c r="J47" s="36"/>
    </row>
    <row r="48" spans="1:10" ht="15.75">
      <c r="A48" s="30" t="s">
        <v>48</v>
      </c>
      <c r="B48" s="31">
        <v>267</v>
      </c>
      <c r="C48" s="31"/>
      <c r="D48" s="37">
        <f t="shared" si="2"/>
        <v>0</v>
      </c>
      <c r="E48" s="37">
        <f aca="true" t="shared" si="8" ref="E48:J48">E50+E51</f>
        <v>0</v>
      </c>
      <c r="F48" s="37">
        <f t="shared" si="8"/>
        <v>0</v>
      </c>
      <c r="G48" s="37">
        <f t="shared" si="8"/>
        <v>0</v>
      </c>
      <c r="H48" s="37">
        <f t="shared" si="8"/>
        <v>0</v>
      </c>
      <c r="I48" s="37">
        <f t="shared" si="8"/>
        <v>0</v>
      </c>
      <c r="J48" s="37">
        <f t="shared" si="8"/>
        <v>0</v>
      </c>
    </row>
    <row r="49" spans="1:10" ht="15.75">
      <c r="A49" s="30" t="s">
        <v>16</v>
      </c>
      <c r="B49" s="31" t="s">
        <v>56</v>
      </c>
      <c r="C49" s="31"/>
      <c r="D49" s="37"/>
      <c r="E49" s="37"/>
      <c r="F49" s="37"/>
      <c r="G49" s="37"/>
      <c r="H49" s="37"/>
      <c r="I49" s="37"/>
      <c r="J49" s="37"/>
    </row>
    <row r="50" spans="1:10" ht="31.5">
      <c r="A50" s="30" t="s">
        <v>102</v>
      </c>
      <c r="B50" s="31">
        <v>268</v>
      </c>
      <c r="C50" s="31">
        <v>244</v>
      </c>
      <c r="D50" s="37">
        <f t="shared" si="2"/>
        <v>0</v>
      </c>
      <c r="E50" s="36"/>
      <c r="F50" s="36"/>
      <c r="G50" s="36"/>
      <c r="H50" s="36"/>
      <c r="I50" s="36"/>
      <c r="J50" s="36"/>
    </row>
    <row r="51" spans="1:10" ht="31.5">
      <c r="A51" s="30" t="s">
        <v>103</v>
      </c>
      <c r="B51" s="31">
        <v>269</v>
      </c>
      <c r="C51" s="31">
        <v>244</v>
      </c>
      <c r="D51" s="37">
        <f t="shared" si="2"/>
        <v>0</v>
      </c>
      <c r="E51" s="36"/>
      <c r="F51" s="36"/>
      <c r="G51" s="36"/>
      <c r="H51" s="36"/>
      <c r="I51" s="36"/>
      <c r="J51" s="36"/>
    </row>
    <row r="52" spans="1:10" ht="15.75">
      <c r="A52" s="30" t="s">
        <v>136</v>
      </c>
      <c r="B52" s="31">
        <v>270</v>
      </c>
      <c r="C52" s="31">
        <v>244</v>
      </c>
      <c r="D52" s="37">
        <f t="shared" si="2"/>
        <v>675888.38</v>
      </c>
      <c r="E52" s="36">
        <f>675888.38-118800</f>
        <v>557088.38</v>
      </c>
      <c r="F52" s="36">
        <v>118800</v>
      </c>
      <c r="G52" s="36"/>
      <c r="H52" s="36"/>
      <c r="I52" s="36"/>
      <c r="J52" s="36"/>
    </row>
    <row r="53" spans="1:10" ht="15.75">
      <c r="A53" s="30" t="s">
        <v>137</v>
      </c>
      <c r="B53" s="31">
        <v>271</v>
      </c>
      <c r="C53" s="31">
        <v>244</v>
      </c>
      <c r="D53" s="37">
        <f t="shared" si="2"/>
        <v>0</v>
      </c>
      <c r="E53" s="36"/>
      <c r="F53" s="36"/>
      <c r="G53" s="36"/>
      <c r="H53" s="36"/>
      <c r="I53" s="36"/>
      <c r="J53" s="36"/>
    </row>
    <row r="54" spans="1:10" ht="15.75">
      <c r="A54" s="30" t="s">
        <v>138</v>
      </c>
      <c r="B54" s="31">
        <v>272</v>
      </c>
      <c r="C54" s="31"/>
      <c r="D54" s="37">
        <f t="shared" si="2"/>
        <v>0</v>
      </c>
      <c r="E54" s="36"/>
      <c r="F54" s="36"/>
      <c r="G54" s="36"/>
      <c r="H54" s="36"/>
      <c r="I54" s="36"/>
      <c r="J54" s="36"/>
    </row>
    <row r="55" spans="1:10" ht="15.75">
      <c r="A55" s="30" t="s">
        <v>139</v>
      </c>
      <c r="B55" s="31">
        <v>273</v>
      </c>
      <c r="C55" s="31">
        <v>244</v>
      </c>
      <c r="D55" s="37">
        <f t="shared" si="2"/>
        <v>595015</v>
      </c>
      <c r="E55" s="36">
        <v>595015</v>
      </c>
      <c r="F55" s="36"/>
      <c r="G55" s="36"/>
      <c r="H55" s="36"/>
      <c r="I55" s="36"/>
      <c r="J55" s="36"/>
    </row>
    <row r="56" spans="1:10" s="76" customFormat="1" ht="15.75">
      <c r="A56" s="74" t="s">
        <v>49</v>
      </c>
      <c r="B56" s="75">
        <v>300</v>
      </c>
      <c r="C56" s="75" t="s">
        <v>56</v>
      </c>
      <c r="D56" s="36">
        <f aca="true" t="shared" si="9" ref="D56:D64">E56+F56+G56+H56+I56</f>
        <v>0</v>
      </c>
      <c r="E56" s="36">
        <f aca="true" t="shared" si="10" ref="E56:J56">E58+E59</f>
        <v>0</v>
      </c>
      <c r="F56" s="36">
        <f t="shared" si="10"/>
        <v>0</v>
      </c>
      <c r="G56" s="36">
        <f t="shared" si="10"/>
        <v>0</v>
      </c>
      <c r="H56" s="36">
        <f t="shared" si="10"/>
        <v>0</v>
      </c>
      <c r="I56" s="36">
        <f t="shared" si="10"/>
        <v>0</v>
      </c>
      <c r="J56" s="36">
        <f t="shared" si="10"/>
        <v>0</v>
      </c>
    </row>
    <row r="57" spans="1:10" ht="15.75">
      <c r="A57" s="30" t="s">
        <v>16</v>
      </c>
      <c r="B57" s="31" t="s">
        <v>56</v>
      </c>
      <c r="C57" s="31"/>
      <c r="D57" s="37"/>
      <c r="E57" s="37"/>
      <c r="F57" s="37"/>
      <c r="G57" s="37"/>
      <c r="H57" s="37"/>
      <c r="I57" s="37"/>
      <c r="J57" s="37"/>
    </row>
    <row r="58" spans="1:10" ht="15.75">
      <c r="A58" s="30" t="s">
        <v>50</v>
      </c>
      <c r="B58" s="31">
        <v>310</v>
      </c>
      <c r="C58" s="31"/>
      <c r="D58" s="37">
        <f>E58+F58+G58+H58+I58</f>
        <v>0</v>
      </c>
      <c r="E58" s="37"/>
      <c r="F58" s="37"/>
      <c r="G58" s="37"/>
      <c r="H58" s="37"/>
      <c r="I58" s="37"/>
      <c r="J58" s="37"/>
    </row>
    <row r="59" spans="1:10" ht="15.75">
      <c r="A59" s="30" t="s">
        <v>51</v>
      </c>
      <c r="B59" s="31">
        <v>320</v>
      </c>
      <c r="C59" s="31"/>
      <c r="D59" s="37">
        <f t="shared" si="9"/>
        <v>0</v>
      </c>
      <c r="E59" s="37"/>
      <c r="F59" s="37"/>
      <c r="G59" s="37"/>
      <c r="H59" s="37"/>
      <c r="I59" s="37"/>
      <c r="J59" s="37"/>
    </row>
    <row r="60" spans="1:10" s="76" customFormat="1" ht="15.75">
      <c r="A60" s="74" t="s">
        <v>52</v>
      </c>
      <c r="B60" s="75">
        <v>400</v>
      </c>
      <c r="C60" s="75"/>
      <c r="D60" s="36">
        <f t="shared" si="9"/>
        <v>0</v>
      </c>
      <c r="E60" s="36">
        <f aca="true" t="shared" si="11" ref="E60:J60">E61+E62</f>
        <v>0</v>
      </c>
      <c r="F60" s="36">
        <f t="shared" si="11"/>
        <v>0</v>
      </c>
      <c r="G60" s="36">
        <f t="shared" si="11"/>
        <v>0</v>
      </c>
      <c r="H60" s="36">
        <f t="shared" si="11"/>
        <v>0</v>
      </c>
      <c r="I60" s="36">
        <f t="shared" si="11"/>
        <v>0</v>
      </c>
      <c r="J60" s="36">
        <f t="shared" si="11"/>
        <v>0</v>
      </c>
    </row>
    <row r="61" spans="1:10" ht="15.75">
      <c r="A61" s="30" t="s">
        <v>104</v>
      </c>
      <c r="B61" s="31">
        <v>410</v>
      </c>
      <c r="C61" s="31"/>
      <c r="D61" s="37">
        <f t="shared" si="9"/>
        <v>0</v>
      </c>
      <c r="E61" s="37"/>
      <c r="F61" s="37"/>
      <c r="G61" s="37"/>
      <c r="H61" s="37"/>
      <c r="I61" s="37"/>
      <c r="J61" s="37"/>
    </row>
    <row r="62" spans="1:10" ht="15.75">
      <c r="A62" s="30" t="s">
        <v>53</v>
      </c>
      <c r="B62" s="31">
        <v>420</v>
      </c>
      <c r="C62" s="31"/>
      <c r="D62" s="37">
        <f t="shared" si="9"/>
        <v>0</v>
      </c>
      <c r="E62" s="37"/>
      <c r="F62" s="37"/>
      <c r="G62" s="37"/>
      <c r="H62" s="37"/>
      <c r="I62" s="37"/>
      <c r="J62" s="37"/>
    </row>
    <row r="63" spans="1:10" s="76" customFormat="1" ht="15.75">
      <c r="A63" s="74" t="s">
        <v>54</v>
      </c>
      <c r="B63" s="75">
        <v>500</v>
      </c>
      <c r="C63" s="75" t="s">
        <v>56</v>
      </c>
      <c r="D63" s="36">
        <f t="shared" si="9"/>
        <v>13896.64</v>
      </c>
      <c r="E63" s="36">
        <v>13896.64</v>
      </c>
      <c r="F63" s="36"/>
      <c r="G63" s="36"/>
      <c r="H63" s="36"/>
      <c r="I63" s="36"/>
      <c r="J63" s="36"/>
    </row>
    <row r="64" spans="1:10" s="76" customFormat="1" ht="15.75">
      <c r="A64" s="74" t="s">
        <v>55</v>
      </c>
      <c r="B64" s="75">
        <v>600</v>
      </c>
      <c r="C64" s="75" t="s">
        <v>56</v>
      </c>
      <c r="D64" s="36">
        <f t="shared" si="9"/>
        <v>0</v>
      </c>
      <c r="E64" s="36"/>
      <c r="F64" s="36"/>
      <c r="G64" s="36"/>
      <c r="H64" s="36"/>
      <c r="I64" s="36"/>
      <c r="J64" s="36"/>
    </row>
    <row r="65" spans="1:10" ht="15.7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7:10" ht="15.75">
      <c r="G66" s="34"/>
      <c r="H66" s="34"/>
      <c r="I66" s="34"/>
      <c r="J66" s="34"/>
    </row>
    <row r="67" spans="7:10" ht="15.75">
      <c r="G67" s="56"/>
      <c r="H67" s="56"/>
      <c r="I67" s="56"/>
      <c r="J67" s="56"/>
    </row>
    <row r="68" spans="7:10" ht="15.75">
      <c r="G68" s="34"/>
      <c r="H68" s="34"/>
      <c r="I68" s="34"/>
      <c r="J68" s="34"/>
    </row>
    <row r="69" spans="7:10" ht="15.75">
      <c r="G69" s="56"/>
      <c r="H69" s="56"/>
      <c r="I69" s="56"/>
      <c r="J69" s="56"/>
    </row>
    <row r="70" spans="7:10" ht="15.75">
      <c r="G70" s="34"/>
      <c r="H70" s="34"/>
      <c r="I70" s="34"/>
      <c r="J70" s="34"/>
    </row>
    <row r="71" spans="7:10" ht="15.75">
      <c r="G71" s="34"/>
      <c r="H71" s="34"/>
      <c r="I71" s="34"/>
      <c r="J71" s="34"/>
    </row>
    <row r="72" spans="4:10" ht="15.75">
      <c r="D72" s="57"/>
      <c r="E72" s="57"/>
      <c r="F72" s="57"/>
      <c r="G72" s="57"/>
      <c r="H72" s="57"/>
      <c r="I72" s="57"/>
      <c r="J72" s="57"/>
    </row>
    <row r="73" ht="15.75">
      <c r="A73" s="65"/>
    </row>
    <row r="88" spans="1:8" ht="15.75">
      <c r="A88" s="66"/>
      <c r="B88" s="66"/>
      <c r="C88" s="66"/>
      <c r="D88" s="66"/>
      <c r="E88" s="66"/>
      <c r="F88" s="66"/>
      <c r="G88" s="66"/>
      <c r="H88" s="66"/>
    </row>
    <row r="89" spans="1:8" ht="15.75">
      <c r="A89" s="66"/>
      <c r="B89" s="66"/>
      <c r="C89" s="66"/>
      <c r="D89" s="66"/>
      <c r="E89" s="66"/>
      <c r="F89" s="66"/>
      <c r="G89" s="66"/>
      <c r="H89" s="66"/>
    </row>
    <row r="90" spans="1:8" ht="15.75">
      <c r="A90" s="43"/>
      <c r="B90" s="43"/>
      <c r="C90" s="43"/>
      <c r="D90" s="34"/>
      <c r="E90" s="95"/>
      <c r="F90" s="95"/>
      <c r="G90" s="66"/>
      <c r="H90" s="66"/>
    </row>
    <row r="91" spans="1:8" ht="15.75">
      <c r="A91" s="66"/>
      <c r="B91" s="66"/>
      <c r="C91" s="66"/>
      <c r="D91" s="56"/>
      <c r="E91" s="67"/>
      <c r="F91" s="67"/>
      <c r="G91" s="66"/>
      <c r="H91" s="66"/>
    </row>
    <row r="92" spans="1:8" ht="15.75">
      <c r="A92" s="66"/>
      <c r="B92" s="66"/>
      <c r="C92" s="66"/>
      <c r="D92" s="34"/>
      <c r="E92" s="95"/>
      <c r="F92" s="95"/>
      <c r="G92" s="66"/>
      <c r="H92" s="66"/>
    </row>
    <row r="93" spans="1:8" ht="15.75">
      <c r="A93" s="66"/>
      <c r="B93" s="66"/>
      <c r="C93" s="66"/>
      <c r="D93" s="56"/>
      <c r="E93" s="67"/>
      <c r="F93" s="67"/>
      <c r="G93" s="66"/>
      <c r="H93" s="66"/>
    </row>
    <row r="94" spans="1:8" ht="15.75">
      <c r="A94" s="66"/>
      <c r="B94" s="66"/>
      <c r="C94" s="66"/>
      <c r="D94" s="34"/>
      <c r="E94" s="43"/>
      <c r="F94" s="43"/>
      <c r="G94" s="66"/>
      <c r="H94" s="66"/>
    </row>
    <row r="95" spans="1:8" ht="15.75">
      <c r="A95" s="66"/>
      <c r="B95" s="66"/>
      <c r="C95" s="66"/>
      <c r="D95" s="34"/>
      <c r="E95" s="95"/>
      <c r="F95" s="95"/>
      <c r="G95" s="66"/>
      <c r="H95" s="66"/>
    </row>
    <row r="96" spans="1:8" ht="15.75">
      <c r="A96" s="66"/>
      <c r="B96" s="66"/>
      <c r="C96" s="66"/>
      <c r="D96" s="66"/>
      <c r="E96" s="66"/>
      <c r="F96" s="66"/>
      <c r="G96" s="66"/>
      <c r="H96" s="66"/>
    </row>
    <row r="97" spans="1:8" ht="15.75">
      <c r="A97" s="66"/>
      <c r="B97" s="66"/>
      <c r="C97" s="66"/>
      <c r="D97" s="66"/>
      <c r="E97" s="66"/>
      <c r="F97" s="66"/>
      <c r="G97" s="66"/>
      <c r="H97" s="66"/>
    </row>
    <row r="98" spans="1:8" ht="15.75">
      <c r="A98" s="66"/>
      <c r="B98" s="66"/>
      <c r="C98" s="66"/>
      <c r="D98" s="66"/>
      <c r="E98" s="66"/>
      <c r="F98" s="66"/>
      <c r="G98" s="66"/>
      <c r="H98" s="66"/>
    </row>
  </sheetData>
  <sheetProtection/>
  <mergeCells count="16"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  <mergeCell ref="E90:F90"/>
    <mergeCell ref="E92:F92"/>
    <mergeCell ref="E95:F95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8.7109375" style="1" customWidth="1"/>
    <col min="2" max="2" width="6.7109375" style="1" customWidth="1"/>
    <col min="3" max="3" width="6.421875" style="1" customWidth="1"/>
    <col min="4" max="4" width="14.28125" style="1" bestFit="1" customWidth="1"/>
    <col min="5" max="5" width="14.8515625" style="1" customWidth="1"/>
    <col min="6" max="6" width="15.28125" style="1" customWidth="1"/>
    <col min="7" max="9" width="14.28125" style="1" bestFit="1" customWidth="1"/>
    <col min="10" max="10" width="10.7109375" style="1" customWidth="1"/>
    <col min="11" max="11" width="7.8515625" style="1" customWidth="1"/>
    <col min="12" max="12" width="8.7109375" style="1" customWidth="1"/>
    <col min="13" max="13" width="20.57421875" style="1" customWidth="1"/>
    <col min="14" max="16384" width="9.140625" style="1" customWidth="1"/>
  </cols>
  <sheetData>
    <row r="1" spans="1:12" ht="15.75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4" customFormat="1" ht="15.75" customHeight="1">
      <c r="A4" s="101" t="s">
        <v>4</v>
      </c>
      <c r="B4" s="101" t="s">
        <v>17</v>
      </c>
      <c r="C4" s="101" t="s">
        <v>106</v>
      </c>
      <c r="D4" s="104" t="s">
        <v>108</v>
      </c>
      <c r="E4" s="105"/>
      <c r="F4" s="105"/>
      <c r="G4" s="105"/>
      <c r="H4" s="105"/>
      <c r="I4" s="105"/>
      <c r="J4" s="105"/>
      <c r="K4" s="105"/>
      <c r="L4" s="106"/>
    </row>
    <row r="5" spans="1:12" s="24" customFormat="1" ht="15.75" customHeight="1">
      <c r="A5" s="102"/>
      <c r="B5" s="102"/>
      <c r="C5" s="102"/>
      <c r="D5" s="107" t="s">
        <v>107</v>
      </c>
      <c r="E5" s="107"/>
      <c r="F5" s="107"/>
      <c r="G5" s="104" t="s">
        <v>5</v>
      </c>
      <c r="H5" s="105"/>
      <c r="I5" s="105"/>
      <c r="J5" s="105"/>
      <c r="K5" s="105"/>
      <c r="L5" s="106"/>
    </row>
    <row r="6" spans="1:12" s="24" customFormat="1" ht="74.25" customHeight="1">
      <c r="A6" s="102"/>
      <c r="B6" s="102"/>
      <c r="C6" s="102"/>
      <c r="D6" s="107"/>
      <c r="E6" s="107"/>
      <c r="F6" s="107"/>
      <c r="G6" s="107" t="s">
        <v>112</v>
      </c>
      <c r="H6" s="107"/>
      <c r="I6" s="107"/>
      <c r="J6" s="107" t="s">
        <v>113</v>
      </c>
      <c r="K6" s="107"/>
      <c r="L6" s="107"/>
    </row>
    <row r="7" spans="1:12" s="24" customFormat="1" ht="63.75">
      <c r="A7" s="103"/>
      <c r="B7" s="103"/>
      <c r="C7" s="103"/>
      <c r="D7" s="40" t="s">
        <v>109</v>
      </c>
      <c r="E7" s="40" t="s">
        <v>110</v>
      </c>
      <c r="F7" s="40" t="s">
        <v>111</v>
      </c>
      <c r="G7" s="40" t="s">
        <v>109</v>
      </c>
      <c r="H7" s="40" t="s">
        <v>110</v>
      </c>
      <c r="I7" s="40" t="s">
        <v>111</v>
      </c>
      <c r="J7" s="40" t="s">
        <v>109</v>
      </c>
      <c r="K7" s="40" t="s">
        <v>110</v>
      </c>
      <c r="L7" s="40" t="s">
        <v>111</v>
      </c>
    </row>
    <row r="8" spans="1:12" s="26" customFormat="1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78.75">
      <c r="A9" s="3" t="s">
        <v>116</v>
      </c>
      <c r="B9" s="58" t="s">
        <v>114</v>
      </c>
      <c r="C9" s="4" t="s">
        <v>115</v>
      </c>
      <c r="D9" s="35">
        <f aca="true" t="shared" si="0" ref="D9:F11">G9+J9</f>
        <v>1479221.38</v>
      </c>
      <c r="E9" s="35">
        <f t="shared" si="0"/>
        <v>0</v>
      </c>
      <c r="F9" s="35">
        <f t="shared" si="0"/>
        <v>0</v>
      </c>
      <c r="G9" s="35">
        <f aca="true" t="shared" si="1" ref="G9:L9">G10+G11</f>
        <v>1479221.38</v>
      </c>
      <c r="H9" s="35">
        <f t="shared" si="1"/>
        <v>0</v>
      </c>
      <c r="I9" s="35">
        <f t="shared" si="1"/>
        <v>0</v>
      </c>
      <c r="J9" s="35">
        <f t="shared" si="1"/>
        <v>0</v>
      </c>
      <c r="K9" s="35">
        <f t="shared" si="1"/>
        <v>0</v>
      </c>
      <c r="L9" s="35">
        <f t="shared" si="1"/>
        <v>0</v>
      </c>
    </row>
    <row r="10" spans="1:12" ht="126">
      <c r="A10" s="3" t="s">
        <v>117</v>
      </c>
      <c r="B10" s="58" t="s">
        <v>118</v>
      </c>
      <c r="C10" s="4" t="s">
        <v>115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63">
      <c r="A11" s="30" t="s">
        <v>119</v>
      </c>
      <c r="B11" s="58" t="s">
        <v>120</v>
      </c>
      <c r="C11" s="4" t="s">
        <v>115</v>
      </c>
      <c r="D11" s="35">
        <f t="shared" si="0"/>
        <v>1479221.38</v>
      </c>
      <c r="E11" s="35">
        <f t="shared" si="0"/>
        <v>0</v>
      </c>
      <c r="F11" s="35">
        <f t="shared" si="0"/>
        <v>0</v>
      </c>
      <c r="G11" s="36">
        <f>'План ФХД р2'!D41+'План ФХД р2'!D43+'План ФХД р2'!D46+'План ФХД р2'!D47+'План ФХД р2'!D50+'План ФХД р2'!D51+'План ФХД р2'!D52+'План ФХД р2'!D53+'План ФХД р2'!D54+'План ФХД р2'!D55</f>
        <v>1479221.38</v>
      </c>
      <c r="H11" s="36"/>
      <c r="I11" s="36">
        <f>H11</f>
        <v>0</v>
      </c>
      <c r="J11" s="37">
        <v>0</v>
      </c>
      <c r="K11" s="37">
        <v>0</v>
      </c>
      <c r="L11" s="37">
        <v>0</v>
      </c>
    </row>
    <row r="12" spans="6:12" ht="15.75">
      <c r="F12" s="32"/>
      <c r="G12" s="32"/>
      <c r="H12" s="32"/>
      <c r="I12" s="56"/>
      <c r="J12" s="56"/>
      <c r="K12" s="56"/>
      <c r="L12" s="56"/>
    </row>
    <row r="13" spans="6:12" ht="15.75">
      <c r="F13" s="32"/>
      <c r="G13" s="32"/>
      <c r="H13" s="32"/>
      <c r="I13" s="34"/>
      <c r="J13" s="34"/>
      <c r="K13" s="34"/>
      <c r="L13" s="34"/>
    </row>
    <row r="14" spans="6:12" ht="15.75">
      <c r="F14" s="32"/>
      <c r="G14" s="32"/>
      <c r="H14" s="32"/>
      <c r="I14" s="34"/>
      <c r="J14" s="34"/>
      <c r="K14" s="34"/>
      <c r="L14" s="34"/>
    </row>
    <row r="15" spans="4:12" ht="15.75">
      <c r="D15" s="21"/>
      <c r="E15" s="21"/>
      <c r="F15" s="57"/>
      <c r="G15" s="57"/>
      <c r="H15" s="57"/>
      <c r="I15" s="57"/>
      <c r="J15" s="57"/>
      <c r="K15" s="57"/>
      <c r="L15" s="57"/>
    </row>
    <row r="16" ht="15.75">
      <c r="A16" s="29"/>
    </row>
    <row r="31" spans="1:8" ht="15.75">
      <c r="A31" s="55"/>
      <c r="B31" s="55"/>
      <c r="C31" s="55"/>
      <c r="D31" s="55"/>
      <c r="E31" s="55"/>
      <c r="F31" s="55"/>
      <c r="G31" s="55"/>
      <c r="H31" s="55"/>
    </row>
    <row r="32" spans="1:8" ht="15.75">
      <c r="A32" s="55"/>
      <c r="B32" s="55"/>
      <c r="C32" s="55"/>
      <c r="D32" s="55"/>
      <c r="E32" s="55"/>
      <c r="F32" s="55"/>
      <c r="G32" s="55"/>
      <c r="H32" s="55"/>
    </row>
    <row r="33" spans="1:8" ht="15.75">
      <c r="A33" s="41"/>
      <c r="B33" s="41"/>
      <c r="C33" s="41"/>
      <c r="D33" s="34"/>
      <c r="E33" s="34"/>
      <c r="F33" s="34"/>
      <c r="G33" s="95"/>
      <c r="H33" s="95"/>
    </row>
    <row r="34" spans="1:8" ht="15.75">
      <c r="A34" s="55"/>
      <c r="B34" s="55"/>
      <c r="C34" s="55"/>
      <c r="D34" s="23"/>
      <c r="E34" s="23"/>
      <c r="F34" s="23"/>
      <c r="G34" s="27"/>
      <c r="H34" s="27"/>
    </row>
    <row r="35" spans="1:8" ht="15.75">
      <c r="A35" s="55"/>
      <c r="B35" s="55"/>
      <c r="C35" s="55"/>
      <c r="D35" s="22"/>
      <c r="E35" s="22"/>
      <c r="F35" s="22"/>
      <c r="G35" s="99"/>
      <c r="H35" s="99"/>
    </row>
    <row r="36" spans="1:8" ht="15.75">
      <c r="A36" s="55"/>
      <c r="B36" s="55"/>
      <c r="C36" s="55"/>
      <c r="D36" s="23"/>
      <c r="E36" s="23"/>
      <c r="F36" s="23"/>
      <c r="G36" s="27"/>
      <c r="H36" s="27"/>
    </row>
    <row r="37" spans="1:8" ht="15.75">
      <c r="A37" s="55"/>
      <c r="B37" s="55"/>
      <c r="C37" s="55"/>
      <c r="D37" s="22"/>
      <c r="E37" s="22"/>
      <c r="F37" s="22"/>
      <c r="G37" s="42"/>
      <c r="H37" s="42"/>
    </row>
    <row r="38" spans="1:8" ht="15.75">
      <c r="A38" s="55"/>
      <c r="B38" s="55"/>
      <c r="C38" s="55"/>
      <c r="D38" s="22"/>
      <c r="E38" s="22"/>
      <c r="F38" s="22"/>
      <c r="G38" s="99"/>
      <c r="H38" s="99"/>
    </row>
    <row r="39" spans="1:8" ht="15.75">
      <c r="A39" s="55"/>
      <c r="B39" s="55"/>
      <c r="C39" s="55"/>
      <c r="D39" s="55"/>
      <c r="E39" s="55"/>
      <c r="F39" s="55"/>
      <c r="G39" s="55"/>
      <c r="H39" s="55"/>
    </row>
  </sheetData>
  <sheetProtection/>
  <mergeCells count="13">
    <mergeCell ref="J6:L6"/>
    <mergeCell ref="G33:H33"/>
    <mergeCell ref="G35:H35"/>
    <mergeCell ref="G38:H38"/>
    <mergeCell ref="A1:L1"/>
    <mergeCell ref="A2:L2"/>
    <mergeCell ref="A4:A7"/>
    <mergeCell ref="B4:B7"/>
    <mergeCell ref="C4:C7"/>
    <mergeCell ref="G5:L5"/>
    <mergeCell ref="D4:L4"/>
    <mergeCell ref="D5:F6"/>
    <mergeCell ref="G6:I6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25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3.8515625" style="1" customWidth="1"/>
    <col min="2" max="2" width="13.140625" style="1" customWidth="1"/>
    <col min="3" max="3" width="18.57421875" style="1" customWidth="1"/>
    <col min="4" max="16384" width="9.140625" style="1" customWidth="1"/>
  </cols>
  <sheetData>
    <row r="1" spans="1:3" ht="15.75" customHeight="1">
      <c r="A1" s="100" t="s">
        <v>121</v>
      </c>
      <c r="B1" s="100"/>
      <c r="C1" s="100"/>
    </row>
    <row r="2" spans="1:3" ht="15.75">
      <c r="A2" s="100" t="s">
        <v>94</v>
      </c>
      <c r="B2" s="100"/>
      <c r="C2" s="100"/>
    </row>
    <row r="3" spans="1:3" ht="15.75">
      <c r="A3" s="38"/>
      <c r="B3" s="38"/>
      <c r="C3" s="38"/>
    </row>
    <row r="4" spans="1:3" s="24" customFormat="1" ht="78.75">
      <c r="A4" s="39" t="s">
        <v>4</v>
      </c>
      <c r="B4" s="39" t="s">
        <v>17</v>
      </c>
      <c r="C4" s="39" t="s">
        <v>122</v>
      </c>
    </row>
    <row r="5" spans="1:3" s="26" customFormat="1" ht="15.75">
      <c r="A5" s="2">
        <v>1</v>
      </c>
      <c r="B5" s="2">
        <v>2</v>
      </c>
      <c r="C5" s="2">
        <v>3</v>
      </c>
    </row>
    <row r="6" spans="1:3" ht="15.75">
      <c r="A6" s="3" t="s">
        <v>54</v>
      </c>
      <c r="B6" s="58" t="s">
        <v>123</v>
      </c>
      <c r="C6" s="5"/>
    </row>
    <row r="7" spans="1:3" ht="15.75">
      <c r="A7" s="3" t="s">
        <v>55</v>
      </c>
      <c r="B7" s="58" t="s">
        <v>124</v>
      </c>
      <c r="C7" s="5"/>
    </row>
    <row r="8" spans="1:3" ht="15.75">
      <c r="A8" s="30" t="s">
        <v>126</v>
      </c>
      <c r="B8" s="58" t="s">
        <v>125</v>
      </c>
      <c r="C8" s="5"/>
    </row>
    <row r="9" spans="1:3" ht="15.75">
      <c r="A9" s="30" t="s">
        <v>127</v>
      </c>
      <c r="B9" s="58" t="s">
        <v>128</v>
      </c>
      <c r="C9" s="5"/>
    </row>
    <row r="11" spans="1:3" ht="15.75" customHeight="1">
      <c r="A11" s="100" t="s">
        <v>129</v>
      </c>
      <c r="B11" s="100"/>
      <c r="C11" s="100"/>
    </row>
    <row r="12" spans="1:3" ht="15.75">
      <c r="A12" s="38"/>
      <c r="B12" s="38"/>
      <c r="C12" s="38"/>
    </row>
    <row r="13" spans="1:3" s="24" customFormat="1" ht="15.75">
      <c r="A13" s="39" t="s">
        <v>4</v>
      </c>
      <c r="B13" s="39" t="s">
        <v>17</v>
      </c>
      <c r="C13" s="39" t="s">
        <v>130</v>
      </c>
    </row>
    <row r="14" spans="1:3" s="26" customFormat="1" ht="15.75">
      <c r="A14" s="2">
        <v>1</v>
      </c>
      <c r="B14" s="2">
        <v>2</v>
      </c>
      <c r="C14" s="2">
        <v>3</v>
      </c>
    </row>
    <row r="15" spans="1:3" ht="15.75">
      <c r="A15" s="3" t="s">
        <v>131</v>
      </c>
      <c r="B15" s="58" t="s">
        <v>123</v>
      </c>
      <c r="C15" s="59">
        <v>0</v>
      </c>
    </row>
    <row r="16" spans="1:3" ht="47.25">
      <c r="A16" s="3" t="s">
        <v>132</v>
      </c>
      <c r="B16" s="58" t="s">
        <v>124</v>
      </c>
      <c r="C16" s="59">
        <v>0</v>
      </c>
    </row>
    <row r="17" spans="1:3" ht="31.5">
      <c r="A17" s="30" t="s">
        <v>133</v>
      </c>
      <c r="B17" s="58" t="s">
        <v>125</v>
      </c>
      <c r="C17" s="59">
        <v>0</v>
      </c>
    </row>
    <row r="20" spans="1:3" ht="15.75" customHeight="1">
      <c r="A20" s="1" t="s">
        <v>134</v>
      </c>
      <c r="B20" s="28"/>
      <c r="C20" s="55" t="s">
        <v>2</v>
      </c>
    </row>
    <row r="21" ht="15.75">
      <c r="C21" s="55"/>
    </row>
    <row r="22" spans="1:3" ht="15.75">
      <c r="A22" s="1" t="s">
        <v>0</v>
      </c>
      <c r="C22" s="55"/>
    </row>
    <row r="23" spans="1:3" ht="15.75" customHeight="1">
      <c r="A23" s="1" t="s">
        <v>150</v>
      </c>
      <c r="B23" s="28"/>
      <c r="C23" s="55" t="s">
        <v>149</v>
      </c>
    </row>
    <row r="24" ht="15.75">
      <c r="C24" s="55"/>
    </row>
    <row r="25" ht="15.75">
      <c r="A25" s="1" t="s">
        <v>135</v>
      </c>
    </row>
  </sheetData>
  <sheetProtection/>
  <mergeCells count="3">
    <mergeCell ref="A1:C1"/>
    <mergeCell ref="A11:C11"/>
    <mergeCell ref="A2:C2"/>
  </mergeCells>
  <printOptions/>
  <pageMargins left="0.66" right="0.15748031496062992" top="0.5511811023622047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2017-03-14T08:35:10Z</cp:lastPrinted>
  <dcterms:created xsi:type="dcterms:W3CDTF">1996-10-08T23:32:33Z</dcterms:created>
  <dcterms:modified xsi:type="dcterms:W3CDTF">2017-03-14T09:04:14Z</dcterms:modified>
  <cp:category/>
  <cp:version/>
  <cp:contentType/>
  <cp:contentStatus/>
</cp:coreProperties>
</file>